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16" documentId="8_{B0F90091-232C-414B-B803-8D630461A1A9}" xr6:coauthVersionLast="47" xr6:coauthVersionMax="47" xr10:uidLastSave="{71E431BD-4850-4471-B30E-88E7717E91BF}"/>
  <bookViews>
    <workbookView xWindow="3900" yWindow="3900" windowWidth="28800" windowHeight="15370" xr2:uid="{59A661CD-C930-437E-A7EA-0C7C3058ADA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1" l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E16" i="1"/>
  <c r="E14" i="1"/>
  <c r="E12" i="1"/>
  <c r="E10" i="1"/>
  <c r="E8" i="1"/>
  <c r="E6" i="1"/>
  <c r="E4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F20" i="1"/>
  <c r="G20" i="1"/>
  <c r="E20" i="1"/>
  <c r="X5" i="1"/>
  <c r="X6" i="1"/>
  <c r="X7" i="1" s="1"/>
  <c r="X4" i="1"/>
  <c r="V3" i="1"/>
  <c r="U3" i="1" s="1"/>
  <c r="T3" i="1" s="1"/>
  <c r="S3" i="1" s="1"/>
  <c r="R3" i="1" s="1"/>
  <c r="Q3" i="1" s="1"/>
  <c r="P3" i="1" s="1"/>
  <c r="O3" i="1" s="1"/>
  <c r="N3" i="1" s="1"/>
  <c r="M3" i="1" s="1"/>
  <c r="L3" i="1" s="1"/>
  <c r="K3" i="1" s="1"/>
  <c r="J3" i="1" s="1"/>
  <c r="I3" i="1" s="1"/>
  <c r="H3" i="1" s="1"/>
  <c r="G3" i="1" s="1"/>
  <c r="F3" i="1" s="1"/>
  <c r="E3" i="1" s="1"/>
  <c r="W3" i="1"/>
  <c r="W5" i="1"/>
  <c r="V5" i="1" s="1"/>
  <c r="U5" i="1" s="1"/>
  <c r="T5" i="1" s="1"/>
  <c r="S5" i="1" s="1"/>
  <c r="R5" i="1" s="1"/>
  <c r="Q5" i="1" s="1"/>
  <c r="P5" i="1" s="1"/>
  <c r="O5" i="1" s="1"/>
  <c r="N5" i="1" s="1"/>
  <c r="M5" i="1" s="1"/>
  <c r="L5" i="1" s="1"/>
  <c r="K5" i="1" s="1"/>
  <c r="J5" i="1" s="1"/>
  <c r="I5" i="1" s="1"/>
  <c r="H5" i="1" s="1"/>
  <c r="G5" i="1" s="1"/>
  <c r="F5" i="1" s="1"/>
  <c r="E5" i="1" s="1"/>
  <c r="G17" i="1"/>
  <c r="H17" i="1" s="1"/>
  <c r="I17" i="1" s="1"/>
  <c r="J17" i="1" s="1"/>
  <c r="K17" i="1" s="1"/>
  <c r="L17" i="1" s="1"/>
  <c r="M17" i="1" s="1"/>
  <c r="N17" i="1" s="1"/>
  <c r="O17" i="1" s="1"/>
  <c r="P17" i="1" s="1"/>
  <c r="Q17" i="1" s="1"/>
  <c r="R17" i="1" s="1"/>
  <c r="S17" i="1" s="1"/>
  <c r="T17" i="1" s="1"/>
  <c r="U17" i="1" s="1"/>
  <c r="V17" i="1" s="1"/>
  <c r="W17" i="1" s="1"/>
  <c r="F17" i="1"/>
  <c r="B10" i="1"/>
  <c r="B12" i="1" s="1"/>
  <c r="B13" i="1" s="1"/>
  <c r="B7" i="1"/>
  <c r="B8" i="1" s="1"/>
  <c r="W7" i="1" l="1"/>
  <c r="V7" i="1" s="1"/>
  <c r="U7" i="1" s="1"/>
  <c r="T7" i="1" s="1"/>
  <c r="S7" i="1" s="1"/>
  <c r="R7" i="1" s="1"/>
  <c r="Q7" i="1" s="1"/>
  <c r="P7" i="1" s="1"/>
  <c r="O7" i="1" s="1"/>
  <c r="N7" i="1" s="1"/>
  <c r="M7" i="1" s="1"/>
  <c r="L7" i="1" s="1"/>
  <c r="K7" i="1" s="1"/>
  <c r="J7" i="1" s="1"/>
  <c r="I7" i="1" s="1"/>
  <c r="H7" i="1" s="1"/>
  <c r="G7" i="1" s="1"/>
  <c r="F7" i="1" s="1"/>
  <c r="E7" i="1" s="1"/>
  <c r="X8" i="1"/>
  <c r="X9" i="1" s="1"/>
  <c r="W9" i="1" l="1"/>
  <c r="V9" i="1" s="1"/>
  <c r="U9" i="1" s="1"/>
  <c r="T9" i="1" s="1"/>
  <c r="S9" i="1" s="1"/>
  <c r="R9" i="1" s="1"/>
  <c r="Q9" i="1" s="1"/>
  <c r="P9" i="1" s="1"/>
  <c r="O9" i="1" s="1"/>
  <c r="N9" i="1" s="1"/>
  <c r="M9" i="1" s="1"/>
  <c r="L9" i="1" s="1"/>
  <c r="K9" i="1" s="1"/>
  <c r="J9" i="1" s="1"/>
  <c r="I9" i="1" s="1"/>
  <c r="H9" i="1" s="1"/>
  <c r="G9" i="1" s="1"/>
  <c r="F9" i="1" s="1"/>
  <c r="E9" i="1" s="1"/>
  <c r="X10" i="1"/>
  <c r="X11" i="1" s="1"/>
  <c r="X12" i="1" l="1"/>
  <c r="X13" i="1" s="1"/>
  <c r="W11" i="1"/>
  <c r="V11" i="1" s="1"/>
  <c r="U11" i="1" s="1"/>
  <c r="T11" i="1" s="1"/>
  <c r="S11" i="1" s="1"/>
  <c r="R11" i="1" s="1"/>
  <c r="Q11" i="1" s="1"/>
  <c r="P11" i="1" s="1"/>
  <c r="O11" i="1" s="1"/>
  <c r="N11" i="1" s="1"/>
  <c r="M11" i="1" s="1"/>
  <c r="L11" i="1" s="1"/>
  <c r="K11" i="1" s="1"/>
  <c r="J11" i="1" s="1"/>
  <c r="I11" i="1" s="1"/>
  <c r="H11" i="1" s="1"/>
  <c r="G11" i="1" s="1"/>
  <c r="F11" i="1" s="1"/>
  <c r="E11" i="1" s="1"/>
  <c r="X14" i="1" l="1"/>
  <c r="X15" i="1" s="1"/>
  <c r="W13" i="1"/>
  <c r="V13" i="1" s="1"/>
  <c r="U13" i="1" s="1"/>
  <c r="T13" i="1" s="1"/>
  <c r="S13" i="1" s="1"/>
  <c r="R13" i="1" s="1"/>
  <c r="Q13" i="1" s="1"/>
  <c r="P13" i="1" s="1"/>
  <c r="O13" i="1" s="1"/>
  <c r="N13" i="1" s="1"/>
  <c r="M13" i="1" s="1"/>
  <c r="L13" i="1" s="1"/>
  <c r="K13" i="1" s="1"/>
  <c r="J13" i="1" s="1"/>
  <c r="I13" i="1" s="1"/>
  <c r="H13" i="1" s="1"/>
  <c r="G13" i="1" s="1"/>
  <c r="F13" i="1" s="1"/>
  <c r="E13" i="1" s="1"/>
  <c r="X16" i="1" l="1"/>
  <c r="X17" i="1" s="1"/>
  <c r="X18" i="1" s="1"/>
  <c r="X19" i="1" s="1"/>
  <c r="W15" i="1"/>
  <c r="V15" i="1" s="1"/>
  <c r="U15" i="1" s="1"/>
  <c r="T15" i="1" s="1"/>
  <c r="S15" i="1" s="1"/>
  <c r="R15" i="1" s="1"/>
  <c r="Q15" i="1" s="1"/>
  <c r="P15" i="1" s="1"/>
  <c r="O15" i="1" s="1"/>
  <c r="N15" i="1" s="1"/>
  <c r="M15" i="1" s="1"/>
  <c r="L15" i="1" s="1"/>
  <c r="K15" i="1" s="1"/>
  <c r="J15" i="1" s="1"/>
  <c r="I15" i="1" s="1"/>
  <c r="H15" i="1" s="1"/>
  <c r="G15" i="1" s="1"/>
  <c r="F15" i="1" s="1"/>
  <c r="E15" i="1" s="1"/>
  <c r="X20" i="1" l="1"/>
  <c r="X21" i="1" s="1"/>
  <c r="W21" i="1" s="1"/>
  <c r="V21" i="1" s="1"/>
  <c r="U21" i="1" s="1"/>
  <c r="T21" i="1" s="1"/>
  <c r="S21" i="1" s="1"/>
  <c r="R21" i="1" s="1"/>
  <c r="Q21" i="1" s="1"/>
  <c r="P21" i="1" s="1"/>
  <c r="O21" i="1" s="1"/>
  <c r="N21" i="1" s="1"/>
  <c r="M21" i="1" s="1"/>
  <c r="L21" i="1" s="1"/>
  <c r="K21" i="1" s="1"/>
  <c r="J21" i="1" s="1"/>
  <c r="I21" i="1" s="1"/>
  <c r="H21" i="1" s="1"/>
  <c r="G21" i="1" s="1"/>
  <c r="F21" i="1" s="1"/>
  <c r="E21" i="1" s="1"/>
  <c r="W19" i="1"/>
  <c r="V19" i="1" s="1"/>
  <c r="U19" i="1" s="1"/>
  <c r="T19" i="1" s="1"/>
  <c r="S19" i="1" s="1"/>
  <c r="R19" i="1" s="1"/>
  <c r="Q19" i="1" s="1"/>
  <c r="P19" i="1" s="1"/>
  <c r="O19" i="1" s="1"/>
  <c r="N19" i="1" s="1"/>
  <c r="M19" i="1" s="1"/>
  <c r="L19" i="1" s="1"/>
  <c r="K19" i="1" s="1"/>
  <c r="J19" i="1" s="1"/>
  <c r="I19" i="1" s="1"/>
  <c r="H19" i="1" s="1"/>
  <c r="G19" i="1" s="1"/>
  <c r="F19" i="1" s="1"/>
  <c r="E19" i="1" s="1"/>
</calcChain>
</file>

<file path=xl/sharedStrings.xml><?xml version="1.0" encoding="utf-8"?>
<sst xmlns="http://schemas.openxmlformats.org/spreadsheetml/2006/main" count="13" uniqueCount="11">
  <si>
    <t>Annual expenses</t>
  </si>
  <si>
    <t>Annual savings</t>
  </si>
  <si>
    <t>Savings rate</t>
  </si>
  <si>
    <t>Inflation rate</t>
  </si>
  <si>
    <t>Inflation adjusted expenses</t>
  </si>
  <si>
    <t>Annual income (in the hand)</t>
  </si>
  <si>
    <t>Income increase needed to match increase in expenses ($)</t>
  </si>
  <si>
    <t>Income increase needed to match increase in expenses (%)</t>
  </si>
  <si>
    <t>Income increase needed to match inflation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</si>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</sst>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;[Red]\-&quot;$&quot;#,##0"/>
    <numFmt numFmtId="8" formatCode="&quot;$&quot;#,##0.00;[Red]\-&quot;$&quot;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center"/>
    </xf>
    <xf numFmtId="9" fontId="0" fillId="0" borderId="0" xfId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6" fontId="4" fillId="2" borderId="0" xfId="0" applyNumberFormat="1" applyFont="1" applyFill="1" applyAlignment="1" applyProtection="1">
      <alignment horizontal="center"/>
      <protection locked="0"/>
    </xf>
    <xf numFmtId="10" fontId="4" fillId="2" borderId="0" xfId="0" applyNumberFormat="1" applyFont="1" applyFill="1" applyAlignment="1" applyProtection="1">
      <alignment horizontal="center"/>
      <protection locked="0"/>
    </xf>
    <xf numFmtId="9" fontId="0" fillId="0" borderId="0" xfId="1" applyFont="1" applyAlignment="1" applyProtection="1">
      <alignment horizontal="center"/>
      <protection locked="0"/>
    </xf>
    <xf numFmtId="6" fontId="0" fillId="0" borderId="0" xfId="0" applyNumberFormat="1" applyAlignment="1" applyProtection="1">
      <alignment horizontal="center"/>
      <protection hidden="1"/>
    </xf>
    <xf numFmtId="10" fontId="0" fillId="0" borderId="0" xfId="1" applyNumberFormat="1" applyFont="1" applyAlignment="1" applyProtection="1">
      <alignment horizontal="center"/>
      <protection hidden="1"/>
    </xf>
    <xf numFmtId="10" fontId="2" fillId="0" borderId="1" xfId="1" applyNumberFormat="1" applyFont="1" applyBorder="1" applyAlignment="1" applyProtection="1">
      <alignment horizontal="center"/>
      <protection hidden="1"/>
    </xf>
    <xf numFmtId="9" fontId="2" fillId="0" borderId="0" xfId="1" applyFont="1" applyAlignment="1" applyProtection="1">
      <alignment horizontal="center"/>
      <protection hidden="1"/>
    </xf>
    <xf numFmtId="0" fontId="3" fillId="0" borderId="0" xfId="0" applyFont="1" applyBorder="1" applyAlignment="1" applyProtection="1">
      <alignment horizontal="center"/>
      <protection locked="0"/>
    </xf>
    <xf numFmtId="10" fontId="2" fillId="0" borderId="3" xfId="1" applyNumberFormat="1" applyFont="1" applyBorder="1" applyAlignment="1" applyProtection="1">
      <alignment horizontal="center"/>
      <protection hidden="1"/>
    </xf>
    <xf numFmtId="10" fontId="2" fillId="0" borderId="4" xfId="1" applyNumberFormat="1" applyFont="1" applyBorder="1" applyAlignment="1" applyProtection="1">
      <alignment horizontal="center"/>
      <protection hidden="1"/>
    </xf>
    <xf numFmtId="10" fontId="2" fillId="0" borderId="6" xfId="1" applyNumberFormat="1" applyFont="1" applyBorder="1" applyAlignment="1" applyProtection="1">
      <alignment horizontal="center"/>
      <protection hidden="1"/>
    </xf>
    <xf numFmtId="10" fontId="2" fillId="0" borderId="8" xfId="1" applyNumberFormat="1" applyFont="1" applyBorder="1" applyAlignment="1" applyProtection="1">
      <alignment horizontal="center"/>
      <protection hidden="1"/>
    </xf>
    <xf numFmtId="10" fontId="2" fillId="0" borderId="9" xfId="1" applyNumberFormat="1" applyFont="1" applyBorder="1" applyAlignment="1" applyProtection="1">
      <alignment horizontal="center"/>
      <protection hidden="1"/>
    </xf>
    <xf numFmtId="9" fontId="6" fillId="0" borderId="0" xfId="0" applyNumberFormat="1" applyFont="1" applyAlignment="1" applyProtection="1">
      <alignment horizontal="center"/>
      <protection hidden="1"/>
    </xf>
    <xf numFmtId="9" fontId="6" fillId="0" borderId="0" xfId="1" applyFont="1" applyAlignment="1" applyProtection="1">
      <alignment horizontal="center"/>
      <protection hidden="1"/>
    </xf>
    <xf numFmtId="10" fontId="6" fillId="0" borderId="0" xfId="1" applyNumberFormat="1" applyFont="1" applyAlignment="1" applyProtection="1">
      <alignment horizontal="center"/>
      <protection hidden="1"/>
    </xf>
    <xf numFmtId="10" fontId="6" fillId="0" borderId="0" xfId="1" applyNumberFormat="1" applyFont="1" applyProtection="1">
      <protection hidden="1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10" fontId="2" fillId="3" borderId="2" xfId="1" applyNumberFormat="1" applyFont="1" applyFill="1" applyBorder="1" applyAlignment="1" applyProtection="1">
      <alignment horizontal="center"/>
      <protection hidden="1"/>
    </xf>
    <xf numFmtId="10" fontId="2" fillId="3" borderId="5" xfId="1" applyNumberFormat="1" applyFont="1" applyFill="1" applyBorder="1" applyAlignment="1" applyProtection="1">
      <alignment horizontal="center"/>
      <protection hidden="1"/>
    </xf>
    <xf numFmtId="10" fontId="2" fillId="3" borderId="7" xfId="1" applyNumberFormat="1" applyFont="1" applyFill="1" applyBorder="1" applyAlignment="1" applyProtection="1">
      <alignment horizontal="center"/>
      <protection hidden="1"/>
    </xf>
    <xf numFmtId="10" fontId="2" fillId="3" borderId="3" xfId="1" applyNumberFormat="1" applyFont="1" applyFill="1" applyBorder="1" applyAlignment="1" applyProtection="1">
      <alignment horizontal="center"/>
      <protection hidden="1"/>
    </xf>
    <xf numFmtId="10" fontId="2" fillId="3" borderId="1" xfId="1" applyNumberFormat="1" applyFont="1" applyFill="1" applyBorder="1" applyAlignment="1" applyProtection="1">
      <alignment horizontal="center"/>
      <protection hidden="1"/>
    </xf>
    <xf numFmtId="10" fontId="2" fillId="3" borderId="8" xfId="1" applyNumberFormat="1" applyFont="1" applyFill="1" applyBorder="1" applyAlignment="1" applyProtection="1">
      <alignment horizontal="center"/>
      <protection hidden="1"/>
    </xf>
    <xf numFmtId="8" fontId="5" fillId="0" borderId="0" xfId="0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660400</xdr:colOff>
      <xdr:row>14</xdr:row>
      <xdr:rowOff>38100</xdr:rowOff>
    </xdr:from>
    <xdr:to>
      <xdr:col>0</xdr:col>
      <xdr:colOff>2921620</xdr:colOff>
      <xdr:row>17</xdr:row>
      <xdr:rowOff>1242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D6E5BA-B9BD-4E6C-899D-E14C09DDE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0400" y="3473450"/>
          <a:ext cx="2261220" cy="667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5FFCA-5CCD-4B4D-950C-EEAFBD61D15F}">
  <dimension ref="A1:Y34"/>
  <sheetViews>
    <sheetView tabSelected="1" workbookViewId="0">
      <selection activeCell="A22" sqref="A22"/>
    </sheetView>
  </sheetViews>
  <sheetFormatPr defaultColWidth="8.81640625" defaultRowHeight="14.5" x14ac:dyDescent="0.35"/>
  <cols>
    <col min="1" max="1" width="50.54296875" bestFit="1" customWidth="1"/>
    <col min="2" max="2" width="8.453125" bestFit="1" customWidth="1"/>
    <col min="3" max="3" width="4.453125" customWidth="1"/>
    <col min="4" max="4" width="23.08984375" bestFit="1" customWidth="1"/>
    <col min="5" max="23" width="8.36328125" bestFit="1" customWidth="1"/>
    <col min="24" max="24" width="9.6328125" bestFit="1" customWidth="1"/>
  </cols>
  <sheetData>
    <row r="1" spans="1:25" x14ac:dyDescent="0.3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4" thickBot="1" x14ac:dyDescent="0.8">
      <c r="A2" s="3" t="s">
        <v>5</v>
      </c>
      <c r="B2" s="5">
        <v>100000</v>
      </c>
      <c r="C2" s="3"/>
      <c r="D2" s="23" t="s">
        <v>2</v>
      </c>
      <c r="E2" s="12" t="s">
        <v>8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4"/>
    </row>
    <row r="3" spans="1:25" ht="18.5" x14ac:dyDescent="0.45">
      <c r="A3" s="3" t="s">
        <v>0</v>
      </c>
      <c r="B3" s="5">
        <v>70000</v>
      </c>
      <c r="C3" s="3"/>
      <c r="D3" s="18">
        <v>0.9</v>
      </c>
      <c r="E3" s="24">
        <f t="shared" ref="E3:V3" si="0">F3-0.05%</f>
        <v>4.9999999999999481E-4</v>
      </c>
      <c r="F3" s="13">
        <f t="shared" si="0"/>
        <v>9.9999999999999482E-4</v>
      </c>
      <c r="G3" s="27">
        <f t="shared" si="0"/>
        <v>1.4999999999999948E-3</v>
      </c>
      <c r="H3" s="13">
        <f t="shared" si="0"/>
        <v>1.9999999999999948E-3</v>
      </c>
      <c r="I3" s="27">
        <f t="shared" si="0"/>
        <v>2.4999999999999948E-3</v>
      </c>
      <c r="J3" s="13">
        <f t="shared" si="0"/>
        <v>2.9999999999999949E-3</v>
      </c>
      <c r="K3" s="27">
        <f t="shared" si="0"/>
        <v>3.4999999999999949E-3</v>
      </c>
      <c r="L3" s="13">
        <f t="shared" si="0"/>
        <v>3.9999999999999949E-3</v>
      </c>
      <c r="M3" s="27">
        <f t="shared" si="0"/>
        <v>4.4999999999999953E-3</v>
      </c>
      <c r="N3" s="13">
        <f t="shared" si="0"/>
        <v>4.9999999999999958E-3</v>
      </c>
      <c r="O3" s="27">
        <f t="shared" si="0"/>
        <v>5.4999999999999962E-3</v>
      </c>
      <c r="P3" s="13">
        <f t="shared" si="0"/>
        <v>5.9999999999999967E-3</v>
      </c>
      <c r="Q3" s="27">
        <f t="shared" si="0"/>
        <v>6.4999999999999971E-3</v>
      </c>
      <c r="R3" s="13">
        <f t="shared" si="0"/>
        <v>6.9999999999999975E-3</v>
      </c>
      <c r="S3" s="27">
        <f t="shared" si="0"/>
        <v>7.499999999999998E-3</v>
      </c>
      <c r="T3" s="13">
        <f t="shared" si="0"/>
        <v>7.9999999999999984E-3</v>
      </c>
      <c r="U3" s="27">
        <f t="shared" si="0"/>
        <v>8.4999999999999989E-3</v>
      </c>
      <c r="V3" s="13">
        <f t="shared" si="0"/>
        <v>8.9999999999999993E-3</v>
      </c>
      <c r="W3" s="27">
        <f>X3-0.05%</f>
        <v>9.4999999999999998E-3</v>
      </c>
      <c r="X3" s="14">
        <v>0.01</v>
      </c>
      <c r="Y3" s="4"/>
    </row>
    <row r="4" spans="1:25" ht="18.5" x14ac:dyDescent="0.45">
      <c r="A4" s="3" t="s">
        <v>3</v>
      </c>
      <c r="B4" s="6">
        <v>7.0000000000000007E-2</v>
      </c>
      <c r="C4" s="3"/>
      <c r="D4" s="18">
        <v>0.85</v>
      </c>
      <c r="E4" s="25">
        <f>(E3+E5)/2</f>
        <v>7.4999999999999221E-4</v>
      </c>
      <c r="F4" s="10">
        <f t="shared" ref="F4:W4" si="1">(F3+F5)/2</f>
        <v>1.4999999999999922E-3</v>
      </c>
      <c r="G4" s="28">
        <f t="shared" si="1"/>
        <v>2.2499999999999925E-3</v>
      </c>
      <c r="H4" s="10">
        <f t="shared" si="1"/>
        <v>2.9999999999999923E-3</v>
      </c>
      <c r="I4" s="28">
        <f t="shared" si="1"/>
        <v>3.7499999999999921E-3</v>
      </c>
      <c r="J4" s="10">
        <f t="shared" si="1"/>
        <v>4.4999999999999919E-3</v>
      </c>
      <c r="K4" s="28">
        <f t="shared" si="1"/>
        <v>5.2499999999999925E-3</v>
      </c>
      <c r="L4" s="10">
        <f t="shared" si="1"/>
        <v>5.9999999999999923E-3</v>
      </c>
      <c r="M4" s="28">
        <f t="shared" si="1"/>
        <v>6.749999999999993E-3</v>
      </c>
      <c r="N4" s="10">
        <f t="shared" si="1"/>
        <v>7.4999999999999937E-3</v>
      </c>
      <c r="O4" s="28">
        <f t="shared" si="1"/>
        <v>8.2499999999999934E-3</v>
      </c>
      <c r="P4" s="10">
        <f t="shared" si="1"/>
        <v>8.9999999999999941E-3</v>
      </c>
      <c r="Q4" s="28">
        <f t="shared" si="1"/>
        <v>9.7499999999999948E-3</v>
      </c>
      <c r="R4" s="10">
        <f t="shared" si="1"/>
        <v>1.0499999999999995E-2</v>
      </c>
      <c r="S4" s="28">
        <f t="shared" si="1"/>
        <v>1.1249999999999996E-2</v>
      </c>
      <c r="T4" s="10">
        <f t="shared" si="1"/>
        <v>1.1999999999999997E-2</v>
      </c>
      <c r="U4" s="28">
        <f t="shared" si="1"/>
        <v>1.2749999999999997E-2</v>
      </c>
      <c r="V4" s="10">
        <f t="shared" si="1"/>
        <v>1.3499999999999998E-2</v>
      </c>
      <c r="W4" s="28">
        <f t="shared" si="1"/>
        <v>1.4249999999999999E-2</v>
      </c>
      <c r="X4" s="15">
        <f>X3+0.5%</f>
        <v>1.4999999999999999E-2</v>
      </c>
      <c r="Y4" s="4"/>
    </row>
    <row r="5" spans="1:25" ht="18.5" x14ac:dyDescent="0.45">
      <c r="A5" s="3"/>
      <c r="B5" s="3"/>
      <c r="C5" s="3"/>
      <c r="D5" s="18">
        <v>0.8</v>
      </c>
      <c r="E5" s="25">
        <f t="shared" ref="E5:V5" si="2">F5-0.1%</f>
        <v>9.9999999999998961E-4</v>
      </c>
      <c r="F5" s="10">
        <f t="shared" si="2"/>
        <v>1.9999999999999896E-3</v>
      </c>
      <c r="G5" s="28">
        <f t="shared" si="2"/>
        <v>2.9999999999999897E-3</v>
      </c>
      <c r="H5" s="10">
        <f t="shared" si="2"/>
        <v>3.9999999999999897E-3</v>
      </c>
      <c r="I5" s="28">
        <f t="shared" si="2"/>
        <v>4.9999999999999897E-3</v>
      </c>
      <c r="J5" s="10">
        <f t="shared" si="2"/>
        <v>5.9999999999999897E-3</v>
      </c>
      <c r="K5" s="28">
        <f t="shared" si="2"/>
        <v>6.9999999999999897E-3</v>
      </c>
      <c r="L5" s="10">
        <f t="shared" si="2"/>
        <v>7.9999999999999898E-3</v>
      </c>
      <c r="M5" s="28">
        <f t="shared" si="2"/>
        <v>8.9999999999999906E-3</v>
      </c>
      <c r="N5" s="10">
        <f t="shared" si="2"/>
        <v>9.9999999999999915E-3</v>
      </c>
      <c r="O5" s="28">
        <f t="shared" si="2"/>
        <v>1.0999999999999992E-2</v>
      </c>
      <c r="P5" s="10">
        <f t="shared" si="2"/>
        <v>1.1999999999999993E-2</v>
      </c>
      <c r="Q5" s="28">
        <f t="shared" si="2"/>
        <v>1.2999999999999994E-2</v>
      </c>
      <c r="R5" s="10">
        <f t="shared" si="2"/>
        <v>1.3999999999999995E-2</v>
      </c>
      <c r="S5" s="28">
        <f t="shared" si="2"/>
        <v>1.4999999999999996E-2</v>
      </c>
      <c r="T5" s="10">
        <f t="shared" si="2"/>
        <v>1.5999999999999997E-2</v>
      </c>
      <c r="U5" s="28">
        <f t="shared" si="2"/>
        <v>1.6999999999999998E-2</v>
      </c>
      <c r="V5" s="10">
        <f t="shared" si="2"/>
        <v>1.7999999999999999E-2</v>
      </c>
      <c r="W5" s="28">
        <f>X5-0.1%</f>
        <v>1.9E-2</v>
      </c>
      <c r="X5" s="15">
        <f t="shared" ref="X5:X21" si="3">X4+0.5%</f>
        <v>0.02</v>
      </c>
      <c r="Y5" s="4"/>
    </row>
    <row r="6" spans="1:25" ht="18.5" x14ac:dyDescent="0.45">
      <c r="A6" s="4"/>
      <c r="B6" s="4"/>
      <c r="C6" s="3"/>
      <c r="D6" s="18">
        <v>0.75</v>
      </c>
      <c r="E6" s="25">
        <f>(E5+E7)/2</f>
        <v>1.2499999999999916E-3</v>
      </c>
      <c r="F6" s="10">
        <f t="shared" ref="F6:W6" si="4">(F5+F7)/2</f>
        <v>2.4999999999999918E-3</v>
      </c>
      <c r="G6" s="28">
        <f t="shared" si="4"/>
        <v>3.7499999999999916E-3</v>
      </c>
      <c r="H6" s="10">
        <f t="shared" si="4"/>
        <v>4.9999999999999914E-3</v>
      </c>
      <c r="I6" s="28">
        <f t="shared" si="4"/>
        <v>6.2499999999999917E-3</v>
      </c>
      <c r="J6" s="10">
        <f t="shared" si="4"/>
        <v>7.499999999999991E-3</v>
      </c>
      <c r="K6" s="28">
        <f t="shared" si="4"/>
        <v>8.7499999999999904E-3</v>
      </c>
      <c r="L6" s="10">
        <f t="shared" si="4"/>
        <v>9.9999999999999915E-3</v>
      </c>
      <c r="M6" s="28">
        <f t="shared" si="4"/>
        <v>1.1249999999999991E-2</v>
      </c>
      <c r="N6" s="10">
        <f t="shared" si="4"/>
        <v>1.249999999999999E-2</v>
      </c>
      <c r="O6" s="28">
        <f t="shared" si="4"/>
        <v>1.3749999999999991E-2</v>
      </c>
      <c r="P6" s="10">
        <f t="shared" si="4"/>
        <v>1.4999999999999993E-2</v>
      </c>
      <c r="Q6" s="28">
        <f t="shared" si="4"/>
        <v>1.6249999999999994E-2</v>
      </c>
      <c r="R6" s="10">
        <f t="shared" si="4"/>
        <v>1.7499999999999995E-2</v>
      </c>
      <c r="S6" s="28">
        <f t="shared" si="4"/>
        <v>1.8749999999999996E-2</v>
      </c>
      <c r="T6" s="10">
        <f t="shared" si="4"/>
        <v>1.9999999999999997E-2</v>
      </c>
      <c r="U6" s="28">
        <f t="shared" si="4"/>
        <v>2.1249999999999998E-2</v>
      </c>
      <c r="V6" s="10">
        <f t="shared" si="4"/>
        <v>2.2499999999999999E-2</v>
      </c>
      <c r="W6" s="28">
        <f t="shared" si="4"/>
        <v>2.375E-2</v>
      </c>
      <c r="X6" s="15">
        <f t="shared" si="3"/>
        <v>2.5000000000000001E-2</v>
      </c>
      <c r="Y6" s="4"/>
    </row>
    <row r="7" spans="1:25" ht="18.5" x14ac:dyDescent="0.45">
      <c r="A7" s="3" t="s">
        <v>1</v>
      </c>
      <c r="B7" s="8">
        <f>B2-B3</f>
        <v>30000</v>
      </c>
      <c r="C7" s="3"/>
      <c r="D7" s="19">
        <v>0.7</v>
      </c>
      <c r="E7" s="25">
        <f t="shared" ref="E7:V7" si="5">F7-0.15%</f>
        <v>1.4999999999999935E-3</v>
      </c>
      <c r="F7" s="10">
        <f t="shared" si="5"/>
        <v>2.9999999999999936E-3</v>
      </c>
      <c r="G7" s="28">
        <f t="shared" si="5"/>
        <v>4.4999999999999936E-3</v>
      </c>
      <c r="H7" s="10">
        <f t="shared" si="5"/>
        <v>5.9999999999999932E-3</v>
      </c>
      <c r="I7" s="28">
        <f t="shared" si="5"/>
        <v>7.4999999999999928E-3</v>
      </c>
      <c r="J7" s="10">
        <f t="shared" si="5"/>
        <v>8.9999999999999924E-3</v>
      </c>
      <c r="K7" s="28">
        <f t="shared" si="5"/>
        <v>1.0499999999999992E-2</v>
      </c>
      <c r="L7" s="10">
        <f t="shared" si="5"/>
        <v>1.1999999999999992E-2</v>
      </c>
      <c r="M7" s="28">
        <f t="shared" si="5"/>
        <v>1.3499999999999991E-2</v>
      </c>
      <c r="N7" s="10">
        <f t="shared" si="5"/>
        <v>1.4999999999999991E-2</v>
      </c>
      <c r="O7" s="28">
        <f t="shared" si="5"/>
        <v>1.649999999999999E-2</v>
      </c>
      <c r="P7" s="10">
        <f t="shared" si="5"/>
        <v>1.7999999999999992E-2</v>
      </c>
      <c r="Q7" s="28">
        <f t="shared" si="5"/>
        <v>1.9499999999999993E-2</v>
      </c>
      <c r="R7" s="10">
        <f t="shared" si="5"/>
        <v>2.0999999999999994E-2</v>
      </c>
      <c r="S7" s="28">
        <f t="shared" si="5"/>
        <v>2.2499999999999996E-2</v>
      </c>
      <c r="T7" s="10">
        <f t="shared" si="5"/>
        <v>2.3999999999999997E-2</v>
      </c>
      <c r="U7" s="28">
        <f t="shared" si="5"/>
        <v>2.5499999999999998E-2</v>
      </c>
      <c r="V7" s="10">
        <f t="shared" si="5"/>
        <v>2.7E-2</v>
      </c>
      <c r="W7" s="28">
        <f>X7-0.15%</f>
        <v>2.8500000000000001E-2</v>
      </c>
      <c r="X7" s="15">
        <f t="shared" si="3"/>
        <v>3.0000000000000002E-2</v>
      </c>
      <c r="Y7" s="4"/>
    </row>
    <row r="8" spans="1:25" ht="18.5" x14ac:dyDescent="0.45">
      <c r="A8" s="3" t="s">
        <v>2</v>
      </c>
      <c r="B8" s="9">
        <f>B7/B2</f>
        <v>0.3</v>
      </c>
      <c r="C8" s="3"/>
      <c r="D8" s="19">
        <v>0.65</v>
      </c>
      <c r="E8" s="25">
        <f>(E7+E9)/2</f>
        <v>1.7499999999999864E-3</v>
      </c>
      <c r="F8" s="10">
        <f t="shared" ref="F8:W8" si="6">(F7+F9)/2</f>
        <v>3.4999999999999866E-3</v>
      </c>
      <c r="G8" s="28">
        <f t="shared" si="6"/>
        <v>5.2499999999999864E-3</v>
      </c>
      <c r="H8" s="10">
        <f t="shared" si="6"/>
        <v>6.9999999999999863E-3</v>
      </c>
      <c r="I8" s="28">
        <f t="shared" si="6"/>
        <v>8.749999999999987E-3</v>
      </c>
      <c r="J8" s="10">
        <f t="shared" si="6"/>
        <v>1.0499999999999985E-2</v>
      </c>
      <c r="K8" s="28">
        <f t="shared" si="6"/>
        <v>1.2249999999999987E-2</v>
      </c>
      <c r="L8" s="10">
        <f t="shared" si="6"/>
        <v>1.3999999999999985E-2</v>
      </c>
      <c r="M8" s="28">
        <f t="shared" si="6"/>
        <v>1.5749999999999986E-2</v>
      </c>
      <c r="N8" s="10">
        <f t="shared" si="6"/>
        <v>1.7499999999999988E-2</v>
      </c>
      <c r="O8" s="28">
        <f t="shared" si="6"/>
        <v>1.9249999999999989E-2</v>
      </c>
      <c r="P8" s="10">
        <f t="shared" si="6"/>
        <v>2.0999999999999991E-2</v>
      </c>
      <c r="Q8" s="28">
        <f t="shared" si="6"/>
        <v>2.2749999999999992E-2</v>
      </c>
      <c r="R8" s="10">
        <f t="shared" si="6"/>
        <v>2.4499999999999994E-2</v>
      </c>
      <c r="S8" s="28">
        <f t="shared" si="6"/>
        <v>2.6249999999999996E-2</v>
      </c>
      <c r="T8" s="10">
        <f t="shared" si="6"/>
        <v>2.7999999999999997E-2</v>
      </c>
      <c r="U8" s="28">
        <f t="shared" si="6"/>
        <v>2.9749999999999999E-2</v>
      </c>
      <c r="V8" s="10">
        <f t="shared" si="6"/>
        <v>3.15E-2</v>
      </c>
      <c r="W8" s="28">
        <f t="shared" si="6"/>
        <v>3.3250000000000002E-2</v>
      </c>
      <c r="X8" s="15">
        <f t="shared" si="3"/>
        <v>3.5000000000000003E-2</v>
      </c>
      <c r="Y8" s="4"/>
    </row>
    <row r="9" spans="1:25" ht="18.5" x14ac:dyDescent="0.45">
      <c r="A9" s="3"/>
      <c r="B9" s="3"/>
      <c r="C9" s="3"/>
      <c r="D9" s="19">
        <v>0.6</v>
      </c>
      <c r="E9" s="25">
        <f t="shared" ref="E9:V9" si="7">F9-0.2%</f>
        <v>1.9999999999999792E-3</v>
      </c>
      <c r="F9" s="10">
        <f t="shared" si="7"/>
        <v>3.9999999999999793E-3</v>
      </c>
      <c r="G9" s="28">
        <f t="shared" si="7"/>
        <v>5.9999999999999793E-3</v>
      </c>
      <c r="H9" s="10">
        <f t="shared" si="7"/>
        <v>7.9999999999999793E-3</v>
      </c>
      <c r="I9" s="28">
        <f t="shared" si="7"/>
        <v>9.9999999999999794E-3</v>
      </c>
      <c r="J9" s="10">
        <f t="shared" si="7"/>
        <v>1.1999999999999979E-2</v>
      </c>
      <c r="K9" s="28">
        <f t="shared" si="7"/>
        <v>1.3999999999999979E-2</v>
      </c>
      <c r="L9" s="10">
        <f t="shared" si="7"/>
        <v>1.599999999999998E-2</v>
      </c>
      <c r="M9" s="28">
        <f t="shared" si="7"/>
        <v>1.7999999999999981E-2</v>
      </c>
      <c r="N9" s="10">
        <f t="shared" si="7"/>
        <v>1.9999999999999983E-2</v>
      </c>
      <c r="O9" s="28">
        <f t="shared" si="7"/>
        <v>2.1999999999999985E-2</v>
      </c>
      <c r="P9" s="10">
        <f t="shared" si="7"/>
        <v>2.3999999999999987E-2</v>
      </c>
      <c r="Q9" s="28">
        <f t="shared" si="7"/>
        <v>2.5999999999999988E-2</v>
      </c>
      <c r="R9" s="10">
        <f t="shared" si="7"/>
        <v>2.799999999999999E-2</v>
      </c>
      <c r="S9" s="28">
        <f t="shared" si="7"/>
        <v>2.9999999999999992E-2</v>
      </c>
      <c r="T9" s="10">
        <f t="shared" si="7"/>
        <v>3.1999999999999994E-2</v>
      </c>
      <c r="U9" s="28">
        <f t="shared" si="7"/>
        <v>3.3999999999999996E-2</v>
      </c>
      <c r="V9" s="10">
        <f t="shared" si="7"/>
        <v>3.5999999999999997E-2</v>
      </c>
      <c r="W9" s="28">
        <f>X9-0.2%</f>
        <v>3.7999999999999999E-2</v>
      </c>
      <c r="X9" s="15">
        <f t="shared" si="3"/>
        <v>0.04</v>
      </c>
      <c r="Y9" s="4"/>
    </row>
    <row r="10" spans="1:25" ht="18.5" x14ac:dyDescent="0.45">
      <c r="A10" s="3" t="s">
        <v>4</v>
      </c>
      <c r="B10" s="8">
        <f>B3+(B3*B4)</f>
        <v>74900</v>
      </c>
      <c r="C10" s="3"/>
      <c r="D10" s="19">
        <v>0.55000000000000004</v>
      </c>
      <c r="E10" s="25">
        <f>(E9+E11)/2</f>
        <v>2.249999999999982E-3</v>
      </c>
      <c r="F10" s="10">
        <f t="shared" ref="F10:W10" si="8">(F9+F11)/2</f>
        <v>4.4999999999999823E-3</v>
      </c>
      <c r="G10" s="28">
        <f t="shared" si="8"/>
        <v>6.7499999999999826E-3</v>
      </c>
      <c r="H10" s="10">
        <f t="shared" si="8"/>
        <v>8.9999999999999837E-3</v>
      </c>
      <c r="I10" s="28">
        <f t="shared" si="8"/>
        <v>1.1249999999999982E-2</v>
      </c>
      <c r="J10" s="10">
        <f t="shared" si="8"/>
        <v>1.3499999999999984E-2</v>
      </c>
      <c r="K10" s="28">
        <f t="shared" si="8"/>
        <v>1.5749999999999983E-2</v>
      </c>
      <c r="L10" s="10">
        <f t="shared" si="8"/>
        <v>1.7999999999999981E-2</v>
      </c>
      <c r="M10" s="28">
        <f t="shared" si="8"/>
        <v>2.0249999999999983E-2</v>
      </c>
      <c r="N10" s="10">
        <f t="shared" si="8"/>
        <v>2.2499999999999985E-2</v>
      </c>
      <c r="O10" s="28">
        <f t="shared" si="8"/>
        <v>2.4749999999999984E-2</v>
      </c>
      <c r="P10" s="10">
        <f t="shared" si="8"/>
        <v>2.6999999999999982E-2</v>
      </c>
      <c r="Q10" s="28">
        <f t="shared" si="8"/>
        <v>2.9249999999999984E-2</v>
      </c>
      <c r="R10" s="10">
        <f t="shared" si="8"/>
        <v>3.1499999999999986E-2</v>
      </c>
      <c r="S10" s="28">
        <f t="shared" si="8"/>
        <v>3.3749999999999988E-2</v>
      </c>
      <c r="T10" s="10">
        <f t="shared" si="8"/>
        <v>3.599999999999999E-2</v>
      </c>
      <c r="U10" s="28">
        <f t="shared" si="8"/>
        <v>3.8249999999999992E-2</v>
      </c>
      <c r="V10" s="10">
        <f t="shared" si="8"/>
        <v>4.0499999999999994E-2</v>
      </c>
      <c r="W10" s="28">
        <f t="shared" si="8"/>
        <v>4.2749999999999996E-2</v>
      </c>
      <c r="X10" s="15">
        <f t="shared" si="3"/>
        <v>4.4999999999999998E-2</v>
      </c>
      <c r="Y10" s="4"/>
    </row>
    <row r="11" spans="1:25" ht="18.5" x14ac:dyDescent="0.45">
      <c r="A11" s="3"/>
      <c r="B11" s="3"/>
      <c r="C11" s="3"/>
      <c r="D11" s="19">
        <v>0.5</v>
      </c>
      <c r="E11" s="25">
        <f t="shared" ref="E11:V11" si="9">F11-0.25%</f>
        <v>2.4999999999999853E-3</v>
      </c>
      <c r="F11" s="10">
        <f t="shared" si="9"/>
        <v>4.9999999999999854E-3</v>
      </c>
      <c r="G11" s="28">
        <f t="shared" si="9"/>
        <v>7.4999999999999858E-3</v>
      </c>
      <c r="H11" s="10">
        <f t="shared" si="9"/>
        <v>9.9999999999999863E-3</v>
      </c>
      <c r="I11" s="28">
        <f t="shared" si="9"/>
        <v>1.2499999999999987E-2</v>
      </c>
      <c r="J11" s="10">
        <f t="shared" si="9"/>
        <v>1.4999999999999987E-2</v>
      </c>
      <c r="K11" s="28">
        <f t="shared" si="9"/>
        <v>1.7499999999999988E-2</v>
      </c>
      <c r="L11" s="10">
        <f t="shared" si="9"/>
        <v>1.9999999999999987E-2</v>
      </c>
      <c r="M11" s="28">
        <f t="shared" si="9"/>
        <v>2.2499999999999985E-2</v>
      </c>
      <c r="N11" s="10">
        <f t="shared" si="9"/>
        <v>2.4999999999999984E-2</v>
      </c>
      <c r="O11" s="28">
        <f t="shared" si="9"/>
        <v>2.7499999999999983E-2</v>
      </c>
      <c r="P11" s="10">
        <f t="shared" si="9"/>
        <v>2.9999999999999982E-2</v>
      </c>
      <c r="Q11" s="28">
        <f t="shared" si="9"/>
        <v>3.249999999999998E-2</v>
      </c>
      <c r="R11" s="10">
        <f t="shared" si="9"/>
        <v>3.4999999999999983E-2</v>
      </c>
      <c r="S11" s="28">
        <f t="shared" si="9"/>
        <v>3.7499999999999985E-2</v>
      </c>
      <c r="T11" s="10">
        <f t="shared" si="9"/>
        <v>3.9999999999999987E-2</v>
      </c>
      <c r="U11" s="28">
        <f t="shared" si="9"/>
        <v>4.2499999999999989E-2</v>
      </c>
      <c r="V11" s="10">
        <f t="shared" si="9"/>
        <v>4.4999999999999991E-2</v>
      </c>
      <c r="W11" s="28">
        <f>X11-0.25%</f>
        <v>4.7499999999999994E-2</v>
      </c>
      <c r="X11" s="15">
        <f t="shared" si="3"/>
        <v>4.9999999999999996E-2</v>
      </c>
      <c r="Y11" s="4"/>
    </row>
    <row r="12" spans="1:25" ht="18.5" x14ac:dyDescent="0.45">
      <c r="A12" s="3" t="s">
        <v>6</v>
      </c>
      <c r="B12" s="8">
        <f>B2+(B10-B3)</f>
        <v>104900</v>
      </c>
      <c r="C12" s="3"/>
      <c r="D12" s="19">
        <v>0.45</v>
      </c>
      <c r="E12" s="25">
        <f>(E11+E13)/2</f>
        <v>2.749999999999979E-3</v>
      </c>
      <c r="F12" s="10">
        <f t="shared" ref="F12:W12" si="10">(F11+F13)/2</f>
        <v>5.4999999999999789E-3</v>
      </c>
      <c r="G12" s="28">
        <f t="shared" si="10"/>
        <v>8.2499999999999796E-3</v>
      </c>
      <c r="H12" s="10">
        <f t="shared" si="10"/>
        <v>1.0999999999999979E-2</v>
      </c>
      <c r="I12" s="28">
        <f t="shared" si="10"/>
        <v>1.3749999999999979E-2</v>
      </c>
      <c r="J12" s="10">
        <f t="shared" si="10"/>
        <v>1.649999999999998E-2</v>
      </c>
      <c r="K12" s="28">
        <f t="shared" si="10"/>
        <v>1.9249999999999979E-2</v>
      </c>
      <c r="L12" s="10">
        <f t="shared" si="10"/>
        <v>2.1999999999999978E-2</v>
      </c>
      <c r="M12" s="28">
        <f t="shared" si="10"/>
        <v>2.4749999999999977E-2</v>
      </c>
      <c r="N12" s="10">
        <f t="shared" si="10"/>
        <v>2.7499999999999976E-2</v>
      </c>
      <c r="O12" s="28">
        <f t="shared" si="10"/>
        <v>3.0249999999999975E-2</v>
      </c>
      <c r="P12" s="10">
        <f t="shared" si="10"/>
        <v>3.2999999999999974E-2</v>
      </c>
      <c r="Q12" s="28">
        <f t="shared" si="10"/>
        <v>3.5749999999999976E-2</v>
      </c>
      <c r="R12" s="10">
        <f t="shared" si="10"/>
        <v>3.8499999999999979E-2</v>
      </c>
      <c r="S12" s="28">
        <f t="shared" si="10"/>
        <v>4.1249999999999981E-2</v>
      </c>
      <c r="T12" s="10">
        <f t="shared" si="10"/>
        <v>4.3999999999999984E-2</v>
      </c>
      <c r="U12" s="28">
        <f t="shared" si="10"/>
        <v>4.6749999999999986E-2</v>
      </c>
      <c r="V12" s="10">
        <f t="shared" si="10"/>
        <v>4.9499999999999988E-2</v>
      </c>
      <c r="W12" s="28">
        <f t="shared" si="10"/>
        <v>5.2249999999999991E-2</v>
      </c>
      <c r="X12" s="15">
        <f t="shared" si="3"/>
        <v>5.4999999999999993E-2</v>
      </c>
      <c r="Y12" s="4"/>
    </row>
    <row r="13" spans="1:25" ht="18.5" x14ac:dyDescent="0.45">
      <c r="A13" s="3" t="s">
        <v>7</v>
      </c>
      <c r="B13" s="9">
        <f>(B12-B2)/B2</f>
        <v>4.9000000000000002E-2</v>
      </c>
      <c r="C13" s="3"/>
      <c r="D13" s="19">
        <v>0.4</v>
      </c>
      <c r="E13" s="25">
        <f t="shared" ref="E13:V13" si="11">F13-0.3%</f>
        <v>2.9999999999999732E-3</v>
      </c>
      <c r="F13" s="10">
        <f t="shared" si="11"/>
        <v>5.9999999999999732E-3</v>
      </c>
      <c r="G13" s="28">
        <f t="shared" si="11"/>
        <v>8.9999999999999733E-3</v>
      </c>
      <c r="H13" s="10">
        <f t="shared" si="11"/>
        <v>1.1999999999999972E-2</v>
      </c>
      <c r="I13" s="28">
        <f t="shared" si="11"/>
        <v>1.4999999999999972E-2</v>
      </c>
      <c r="J13" s="10">
        <f t="shared" si="11"/>
        <v>1.7999999999999971E-2</v>
      </c>
      <c r="K13" s="28">
        <f t="shared" si="11"/>
        <v>2.099999999999997E-2</v>
      </c>
      <c r="L13" s="10">
        <f t="shared" si="11"/>
        <v>2.3999999999999969E-2</v>
      </c>
      <c r="M13" s="28">
        <f t="shared" si="11"/>
        <v>2.6999999999999968E-2</v>
      </c>
      <c r="N13" s="10">
        <f t="shared" si="11"/>
        <v>2.9999999999999968E-2</v>
      </c>
      <c r="O13" s="28">
        <f t="shared" si="11"/>
        <v>3.2999999999999967E-2</v>
      </c>
      <c r="P13" s="10">
        <f t="shared" si="11"/>
        <v>3.599999999999997E-2</v>
      </c>
      <c r="Q13" s="28">
        <f t="shared" si="11"/>
        <v>3.8999999999999972E-2</v>
      </c>
      <c r="R13" s="10">
        <f t="shared" si="11"/>
        <v>4.1999999999999975E-2</v>
      </c>
      <c r="S13" s="28">
        <f t="shared" si="11"/>
        <v>4.4999999999999978E-2</v>
      </c>
      <c r="T13" s="10">
        <f t="shared" si="11"/>
        <v>4.799999999999998E-2</v>
      </c>
      <c r="U13" s="28">
        <f t="shared" si="11"/>
        <v>5.0999999999999983E-2</v>
      </c>
      <c r="V13" s="10">
        <f t="shared" si="11"/>
        <v>5.3999999999999986E-2</v>
      </c>
      <c r="W13" s="28">
        <f>X13-0.3%</f>
        <v>5.6999999999999988E-2</v>
      </c>
      <c r="X13" s="15">
        <f t="shared" si="3"/>
        <v>5.9999999999999991E-2</v>
      </c>
      <c r="Y13" s="4"/>
    </row>
    <row r="14" spans="1:25" ht="18.5" x14ac:dyDescent="0.45">
      <c r="A14" s="32"/>
      <c r="B14" s="3"/>
      <c r="C14" s="3"/>
      <c r="D14" s="19">
        <v>0.35</v>
      </c>
      <c r="E14" s="25">
        <f>(E13+E15)/2</f>
        <v>3.2499999999999673E-3</v>
      </c>
      <c r="F14" s="10">
        <f t="shared" ref="F14:W14" si="12">(F13+F15)/2</f>
        <v>6.4999999999999676E-3</v>
      </c>
      <c r="G14" s="28">
        <f t="shared" si="12"/>
        <v>9.749999999999967E-3</v>
      </c>
      <c r="H14" s="10">
        <f t="shared" si="12"/>
        <v>1.2999999999999966E-2</v>
      </c>
      <c r="I14" s="28">
        <f t="shared" si="12"/>
        <v>1.6249999999999966E-2</v>
      </c>
      <c r="J14" s="10">
        <f t="shared" si="12"/>
        <v>1.9499999999999965E-2</v>
      </c>
      <c r="K14" s="28">
        <f t="shared" si="12"/>
        <v>2.2749999999999965E-2</v>
      </c>
      <c r="L14" s="10">
        <f t="shared" si="12"/>
        <v>2.5999999999999964E-2</v>
      </c>
      <c r="M14" s="28">
        <f t="shared" si="12"/>
        <v>2.9249999999999964E-2</v>
      </c>
      <c r="N14" s="10">
        <f t="shared" si="12"/>
        <v>3.2499999999999966E-2</v>
      </c>
      <c r="O14" s="28">
        <f t="shared" si="12"/>
        <v>3.5749999999999962E-2</v>
      </c>
      <c r="P14" s="10">
        <f t="shared" si="12"/>
        <v>3.8999999999999965E-2</v>
      </c>
      <c r="Q14" s="28">
        <f t="shared" si="12"/>
        <v>4.2249999999999968E-2</v>
      </c>
      <c r="R14" s="10">
        <f t="shared" si="12"/>
        <v>4.5499999999999971E-2</v>
      </c>
      <c r="S14" s="28">
        <f t="shared" si="12"/>
        <v>4.8749999999999974E-2</v>
      </c>
      <c r="T14" s="10">
        <f t="shared" si="12"/>
        <v>5.1999999999999977E-2</v>
      </c>
      <c r="U14" s="28">
        <f t="shared" si="12"/>
        <v>5.524999999999998E-2</v>
      </c>
      <c r="V14" s="10">
        <f t="shared" si="12"/>
        <v>5.8499999999999983E-2</v>
      </c>
      <c r="W14" s="28">
        <f t="shared" si="12"/>
        <v>6.1749999999999985E-2</v>
      </c>
      <c r="X14" s="15">
        <f t="shared" si="3"/>
        <v>6.4999999999999988E-2</v>
      </c>
      <c r="Y14" s="4"/>
    </row>
    <row r="15" spans="1:25" ht="18.5" x14ac:dyDescent="0.45">
      <c r="A15" s="32"/>
      <c r="B15" s="3"/>
      <c r="C15" s="3"/>
      <c r="D15" s="19">
        <v>0.3</v>
      </c>
      <c r="E15" s="25">
        <f t="shared" ref="E15:U15" si="13">F15-0.35%</f>
        <v>3.4999999999999615E-3</v>
      </c>
      <c r="F15" s="10">
        <f t="shared" si="13"/>
        <v>6.9999999999999611E-3</v>
      </c>
      <c r="G15" s="28">
        <f t="shared" si="13"/>
        <v>1.0499999999999961E-2</v>
      </c>
      <c r="H15" s="10">
        <f t="shared" si="13"/>
        <v>1.399999999999996E-2</v>
      </c>
      <c r="I15" s="28">
        <f t="shared" si="13"/>
        <v>1.749999999999996E-2</v>
      </c>
      <c r="J15" s="10">
        <f t="shared" si="13"/>
        <v>2.099999999999996E-2</v>
      </c>
      <c r="K15" s="28">
        <f t="shared" si="13"/>
        <v>2.4499999999999959E-2</v>
      </c>
      <c r="L15" s="10">
        <f t="shared" si="13"/>
        <v>2.7999999999999959E-2</v>
      </c>
      <c r="M15" s="28">
        <f t="shared" si="13"/>
        <v>3.1499999999999959E-2</v>
      </c>
      <c r="N15" s="10">
        <f t="shared" si="13"/>
        <v>3.4999999999999962E-2</v>
      </c>
      <c r="O15" s="28">
        <f t="shared" si="13"/>
        <v>3.8499999999999965E-2</v>
      </c>
      <c r="P15" s="10">
        <f t="shared" si="13"/>
        <v>4.1999999999999968E-2</v>
      </c>
      <c r="Q15" s="28">
        <f t="shared" si="13"/>
        <v>4.5499999999999971E-2</v>
      </c>
      <c r="R15" s="10">
        <f t="shared" si="13"/>
        <v>4.8999999999999974E-2</v>
      </c>
      <c r="S15" s="28">
        <f t="shared" si="13"/>
        <v>5.2499999999999977E-2</v>
      </c>
      <c r="T15" s="10">
        <f t="shared" si="13"/>
        <v>5.599999999999998E-2</v>
      </c>
      <c r="U15" s="28">
        <f t="shared" si="13"/>
        <v>5.9499999999999983E-2</v>
      </c>
      <c r="V15" s="10">
        <f>W15-0.35%</f>
        <v>6.2999999999999987E-2</v>
      </c>
      <c r="W15" s="28">
        <f>X15-0.35%</f>
        <v>6.649999999999999E-2</v>
      </c>
      <c r="X15" s="15">
        <f t="shared" si="3"/>
        <v>6.9999999999999993E-2</v>
      </c>
      <c r="Y15" s="4"/>
    </row>
    <row r="16" spans="1:25" ht="18.5" x14ac:dyDescent="0.45">
      <c r="A16" s="32"/>
      <c r="B16" s="3"/>
      <c r="C16" s="3"/>
      <c r="D16" s="19">
        <v>0.25</v>
      </c>
      <c r="E16" s="25">
        <f>(E15+E17)/2</f>
        <v>3.7499999999999808E-3</v>
      </c>
      <c r="F16" s="10">
        <f t="shared" ref="F16:W16" si="14">(F15+F17)/2</f>
        <v>7.4999999999999806E-3</v>
      </c>
      <c r="G16" s="28">
        <f t="shared" si="14"/>
        <v>1.1249999999999981E-2</v>
      </c>
      <c r="H16" s="10">
        <f t="shared" si="14"/>
        <v>1.499999999999998E-2</v>
      </c>
      <c r="I16" s="28">
        <f t="shared" si="14"/>
        <v>1.8749999999999982E-2</v>
      </c>
      <c r="J16" s="10">
        <f t="shared" si="14"/>
        <v>2.2499999999999978E-2</v>
      </c>
      <c r="K16" s="28">
        <f t="shared" si="14"/>
        <v>2.6249999999999982E-2</v>
      </c>
      <c r="L16" s="10">
        <f t="shared" si="14"/>
        <v>2.9999999999999978E-2</v>
      </c>
      <c r="M16" s="28">
        <f t="shared" si="14"/>
        <v>3.3749999999999981E-2</v>
      </c>
      <c r="N16" s="10">
        <f t="shared" si="14"/>
        <v>3.7499999999999985E-2</v>
      </c>
      <c r="O16" s="28">
        <f t="shared" si="14"/>
        <v>4.1249999999999988E-2</v>
      </c>
      <c r="P16" s="10">
        <f t="shared" si="14"/>
        <v>4.4999999999999991E-2</v>
      </c>
      <c r="Q16" s="28">
        <f t="shared" si="14"/>
        <v>4.8749999999999995E-2</v>
      </c>
      <c r="R16" s="10">
        <f t="shared" si="14"/>
        <v>5.2499999999999998E-2</v>
      </c>
      <c r="S16" s="28">
        <f t="shared" si="14"/>
        <v>5.6250000000000001E-2</v>
      </c>
      <c r="T16" s="10">
        <f t="shared" si="14"/>
        <v>6.0000000000000005E-2</v>
      </c>
      <c r="U16" s="28">
        <f t="shared" si="14"/>
        <v>6.3750000000000001E-2</v>
      </c>
      <c r="V16" s="10">
        <f t="shared" si="14"/>
        <v>6.7500000000000004E-2</v>
      </c>
      <c r="W16" s="28">
        <f t="shared" si="14"/>
        <v>7.1250000000000008E-2</v>
      </c>
      <c r="X16" s="15">
        <f t="shared" si="3"/>
        <v>7.4999999999999997E-2</v>
      </c>
      <c r="Y16" s="4"/>
    </row>
    <row r="17" spans="1:25" ht="18.5" x14ac:dyDescent="0.45">
      <c r="A17" s="32"/>
      <c r="B17" s="3"/>
      <c r="C17" s="3"/>
      <c r="D17" s="19">
        <v>0.2</v>
      </c>
      <c r="E17" s="25">
        <v>4.0000000000000001E-3</v>
      </c>
      <c r="F17" s="10">
        <f>E17+0.4%</f>
        <v>8.0000000000000002E-3</v>
      </c>
      <c r="G17" s="28">
        <f t="shared" ref="G17:W17" si="15">F17+0.4%</f>
        <v>1.2E-2</v>
      </c>
      <c r="H17" s="10">
        <f t="shared" si="15"/>
        <v>1.6E-2</v>
      </c>
      <c r="I17" s="28">
        <f t="shared" si="15"/>
        <v>0.02</v>
      </c>
      <c r="J17" s="10">
        <f t="shared" si="15"/>
        <v>2.4E-2</v>
      </c>
      <c r="K17" s="28">
        <f t="shared" si="15"/>
        <v>2.8000000000000001E-2</v>
      </c>
      <c r="L17" s="10">
        <f t="shared" si="15"/>
        <v>3.2000000000000001E-2</v>
      </c>
      <c r="M17" s="28">
        <f t="shared" si="15"/>
        <v>3.6000000000000004E-2</v>
      </c>
      <c r="N17" s="10">
        <f t="shared" si="15"/>
        <v>4.0000000000000008E-2</v>
      </c>
      <c r="O17" s="28">
        <f t="shared" si="15"/>
        <v>4.4000000000000011E-2</v>
      </c>
      <c r="P17" s="10">
        <f t="shared" si="15"/>
        <v>4.8000000000000015E-2</v>
      </c>
      <c r="Q17" s="28">
        <f t="shared" si="15"/>
        <v>5.2000000000000018E-2</v>
      </c>
      <c r="R17" s="10">
        <f t="shared" si="15"/>
        <v>5.6000000000000022E-2</v>
      </c>
      <c r="S17" s="28">
        <f t="shared" si="15"/>
        <v>6.0000000000000026E-2</v>
      </c>
      <c r="T17" s="10">
        <f t="shared" si="15"/>
        <v>6.4000000000000029E-2</v>
      </c>
      <c r="U17" s="28">
        <f t="shared" si="15"/>
        <v>6.8000000000000033E-2</v>
      </c>
      <c r="V17" s="10">
        <f t="shared" si="15"/>
        <v>7.2000000000000036E-2</v>
      </c>
      <c r="W17" s="28">
        <f t="shared" si="15"/>
        <v>7.600000000000004E-2</v>
      </c>
      <c r="X17" s="15">
        <f t="shared" si="3"/>
        <v>0.08</v>
      </c>
      <c r="Y17" s="4"/>
    </row>
    <row r="18" spans="1:25" ht="18.5" x14ac:dyDescent="0.45">
      <c r="A18" s="30" t="s">
        <v>9</v>
      </c>
      <c r="B18" s="3"/>
      <c r="C18" s="3"/>
      <c r="D18" s="19">
        <v>0.15</v>
      </c>
      <c r="E18" s="25">
        <v>4.3E-3</v>
      </c>
      <c r="F18" s="10">
        <v>8.5000000000000006E-3</v>
      </c>
      <c r="G18" s="28">
        <v>1.2800000000000001E-2</v>
      </c>
      <c r="H18" s="10">
        <v>1.7000000000000001E-2</v>
      </c>
      <c r="I18" s="28">
        <v>2.1299999999999999E-2</v>
      </c>
      <c r="J18" s="10">
        <v>2.5499999999999998E-2</v>
      </c>
      <c r="K18" s="28">
        <v>2.98E-2</v>
      </c>
      <c r="L18" s="10">
        <v>3.4000000000000002E-2</v>
      </c>
      <c r="M18" s="28">
        <v>3.8300000000000001E-2</v>
      </c>
      <c r="N18" s="10">
        <v>4.2500000000000003E-2</v>
      </c>
      <c r="O18" s="28">
        <v>4.6800000000000001E-2</v>
      </c>
      <c r="P18" s="10">
        <v>5.0999999999999997E-2</v>
      </c>
      <c r="Q18" s="28">
        <v>5.5300000000000002E-2</v>
      </c>
      <c r="R18" s="10">
        <v>5.9499999999999997E-2</v>
      </c>
      <c r="S18" s="28">
        <v>6.3799999999999996E-2</v>
      </c>
      <c r="T18" s="10">
        <v>6.8000000000000005E-2</v>
      </c>
      <c r="U18" s="28">
        <v>7.2300000000000003E-2</v>
      </c>
      <c r="V18" s="10">
        <v>7.6499999999999999E-2</v>
      </c>
      <c r="W18" s="28">
        <v>8.0799999999999997E-2</v>
      </c>
      <c r="X18" s="15">
        <f t="shared" si="3"/>
        <v>8.5000000000000006E-2</v>
      </c>
      <c r="Y18" s="4"/>
    </row>
    <row r="19" spans="1:25" ht="18.5" x14ac:dyDescent="0.45">
      <c r="A19" s="31" t="s">
        <v>10</v>
      </c>
      <c r="B19" s="3"/>
      <c r="C19" s="3"/>
      <c r="D19" s="19">
        <v>0.1</v>
      </c>
      <c r="E19" s="25">
        <f t="shared" ref="E19:V19" si="16">F19-0.45%</f>
        <v>4.4999999999999554E-3</v>
      </c>
      <c r="F19" s="10">
        <f t="shared" si="16"/>
        <v>8.999999999999956E-3</v>
      </c>
      <c r="G19" s="28">
        <f t="shared" si="16"/>
        <v>1.3499999999999956E-2</v>
      </c>
      <c r="H19" s="10">
        <f t="shared" si="16"/>
        <v>1.7999999999999957E-2</v>
      </c>
      <c r="I19" s="28">
        <f t="shared" si="16"/>
        <v>2.2499999999999958E-2</v>
      </c>
      <c r="J19" s="10">
        <f t="shared" si="16"/>
        <v>2.6999999999999958E-2</v>
      </c>
      <c r="K19" s="28">
        <f t="shared" si="16"/>
        <v>3.1499999999999959E-2</v>
      </c>
      <c r="L19" s="10">
        <f t="shared" si="16"/>
        <v>3.5999999999999963E-2</v>
      </c>
      <c r="M19" s="28">
        <f t="shared" si="16"/>
        <v>4.0499999999999967E-2</v>
      </c>
      <c r="N19" s="10">
        <f t="shared" si="16"/>
        <v>4.4999999999999971E-2</v>
      </c>
      <c r="O19" s="28">
        <f t="shared" si="16"/>
        <v>4.9499999999999975E-2</v>
      </c>
      <c r="P19" s="10">
        <f t="shared" si="16"/>
        <v>5.3999999999999979E-2</v>
      </c>
      <c r="Q19" s="28">
        <f t="shared" si="16"/>
        <v>5.8499999999999983E-2</v>
      </c>
      <c r="R19" s="10">
        <f t="shared" si="16"/>
        <v>6.2999999999999987E-2</v>
      </c>
      <c r="S19" s="28">
        <f t="shared" si="16"/>
        <v>6.7499999999999991E-2</v>
      </c>
      <c r="T19" s="10">
        <f t="shared" si="16"/>
        <v>7.1999999999999995E-2</v>
      </c>
      <c r="U19" s="28">
        <f t="shared" si="16"/>
        <v>7.6499999999999999E-2</v>
      </c>
      <c r="V19" s="10">
        <f t="shared" si="16"/>
        <v>8.1000000000000003E-2</v>
      </c>
      <c r="W19" s="28">
        <f>X19-0.45%</f>
        <v>8.5500000000000007E-2</v>
      </c>
      <c r="X19" s="15">
        <f t="shared" si="3"/>
        <v>9.0000000000000011E-2</v>
      </c>
      <c r="Y19" s="4"/>
    </row>
    <row r="20" spans="1:25" ht="18.5" x14ac:dyDescent="0.45">
      <c r="A20" s="3"/>
      <c r="B20" s="3"/>
      <c r="C20" s="3"/>
      <c r="D20" s="19">
        <v>0.05</v>
      </c>
      <c r="E20" s="25">
        <f>(E19+E21)/2</f>
        <v>4.7499999999999765E-3</v>
      </c>
      <c r="F20" s="10">
        <f t="shared" ref="F20:G20" si="17">(F19+F21)/2</f>
        <v>9.4999999999999772E-3</v>
      </c>
      <c r="G20" s="28">
        <f t="shared" si="17"/>
        <v>1.4249999999999978E-2</v>
      </c>
      <c r="H20" s="10">
        <f t="shared" ref="H20" si="18">(H19+H21)/2</f>
        <v>1.8999999999999979E-2</v>
      </c>
      <c r="I20" s="28">
        <f t="shared" ref="I20" si="19">(I19+I21)/2</f>
        <v>2.3749999999999979E-2</v>
      </c>
      <c r="J20" s="10">
        <f t="shared" ref="J20" si="20">(J19+J21)/2</f>
        <v>2.849999999999998E-2</v>
      </c>
      <c r="K20" s="28">
        <f t="shared" ref="K20" si="21">(K19+K21)/2</f>
        <v>3.3249999999999981E-2</v>
      </c>
      <c r="L20" s="10">
        <f t="shared" ref="L20" si="22">(L19+L21)/2</f>
        <v>3.7999999999999978E-2</v>
      </c>
      <c r="M20" s="28">
        <f t="shared" ref="M20" si="23">(M19+M21)/2</f>
        <v>4.2749999999999982E-2</v>
      </c>
      <c r="N20" s="10">
        <f t="shared" ref="N20" si="24">(N19+N21)/2</f>
        <v>4.7499999999999987E-2</v>
      </c>
      <c r="O20" s="28">
        <f t="shared" ref="O20" si="25">(O19+O21)/2</f>
        <v>5.2249999999999984E-2</v>
      </c>
      <c r="P20" s="10">
        <f t="shared" ref="P20" si="26">(P19+P21)/2</f>
        <v>5.6999999999999981E-2</v>
      </c>
      <c r="Q20" s="28">
        <f t="shared" ref="Q20" si="27">(Q19+Q21)/2</f>
        <v>6.1749999999999985E-2</v>
      </c>
      <c r="R20" s="10">
        <f t="shared" ref="R20" si="28">(R19+R21)/2</f>
        <v>6.649999999999999E-2</v>
      </c>
      <c r="S20" s="28">
        <f t="shared" ref="S20" si="29">(S19+S21)/2</f>
        <v>7.1249999999999994E-2</v>
      </c>
      <c r="T20" s="10">
        <f t="shared" ref="T20" si="30">(T19+T21)/2</f>
        <v>7.5999999999999998E-2</v>
      </c>
      <c r="U20" s="28">
        <f t="shared" ref="U20" si="31">(U19+U21)/2</f>
        <v>8.0750000000000002E-2</v>
      </c>
      <c r="V20" s="10">
        <f t="shared" ref="V20" si="32">(V19+V21)/2</f>
        <v>8.5500000000000007E-2</v>
      </c>
      <c r="W20" s="28">
        <f t="shared" ref="W20" si="33">(W19+W21)/2</f>
        <v>9.0250000000000011E-2</v>
      </c>
      <c r="X20" s="15">
        <f t="shared" si="3"/>
        <v>9.5000000000000015E-2</v>
      </c>
      <c r="Y20" s="4"/>
    </row>
    <row r="21" spans="1:25" ht="19" thickBot="1" x14ac:dyDescent="0.5">
      <c r="A21" s="3"/>
      <c r="B21" s="3"/>
      <c r="C21" s="3"/>
      <c r="D21" s="19">
        <v>0</v>
      </c>
      <c r="E21" s="26">
        <f t="shared" ref="E21:V21" si="34">F21-0.5%</f>
        <v>4.9999999999999984E-3</v>
      </c>
      <c r="F21" s="16">
        <f t="shared" si="34"/>
        <v>9.9999999999999985E-3</v>
      </c>
      <c r="G21" s="29">
        <f t="shared" si="34"/>
        <v>1.4999999999999999E-2</v>
      </c>
      <c r="H21" s="16">
        <f t="shared" si="34"/>
        <v>0.02</v>
      </c>
      <c r="I21" s="29">
        <f t="shared" si="34"/>
        <v>2.5000000000000001E-2</v>
      </c>
      <c r="J21" s="16">
        <f t="shared" si="34"/>
        <v>3.0000000000000002E-2</v>
      </c>
      <c r="K21" s="29">
        <f t="shared" si="34"/>
        <v>3.5000000000000003E-2</v>
      </c>
      <c r="L21" s="16">
        <f t="shared" si="34"/>
        <v>0.04</v>
      </c>
      <c r="M21" s="29">
        <f t="shared" si="34"/>
        <v>4.4999999999999998E-2</v>
      </c>
      <c r="N21" s="16">
        <f t="shared" si="34"/>
        <v>4.9999999999999996E-2</v>
      </c>
      <c r="O21" s="29">
        <f t="shared" si="34"/>
        <v>5.4999999999999993E-2</v>
      </c>
      <c r="P21" s="16">
        <f t="shared" si="34"/>
        <v>5.9999999999999991E-2</v>
      </c>
      <c r="Q21" s="29">
        <f t="shared" si="34"/>
        <v>6.4999999999999988E-2</v>
      </c>
      <c r="R21" s="16">
        <f t="shared" si="34"/>
        <v>6.9999999999999993E-2</v>
      </c>
      <c r="S21" s="29">
        <f t="shared" si="34"/>
        <v>7.4999999999999997E-2</v>
      </c>
      <c r="T21" s="16">
        <f t="shared" si="34"/>
        <v>0.08</v>
      </c>
      <c r="U21" s="29">
        <f t="shared" si="34"/>
        <v>8.5000000000000006E-2</v>
      </c>
      <c r="V21" s="16">
        <f t="shared" si="34"/>
        <v>9.0000000000000011E-2</v>
      </c>
      <c r="W21" s="29">
        <f>X21-0.5%</f>
        <v>9.5000000000000015E-2</v>
      </c>
      <c r="X21" s="17">
        <f t="shared" si="3"/>
        <v>0.10000000000000002</v>
      </c>
      <c r="Y21" s="4"/>
    </row>
    <row r="22" spans="1:25" ht="18.5" x14ac:dyDescent="0.45">
      <c r="A22" s="3"/>
      <c r="B22" s="3"/>
      <c r="C22" s="3"/>
      <c r="D22" s="11"/>
      <c r="E22" s="20">
        <v>5.0000000000000001E-3</v>
      </c>
      <c r="F22" s="20">
        <v>0.01</v>
      </c>
      <c r="G22" s="20">
        <v>1.4999999999999999E-2</v>
      </c>
      <c r="H22" s="20">
        <v>0.02</v>
      </c>
      <c r="I22" s="20">
        <v>2.5000000000000001E-2</v>
      </c>
      <c r="J22" s="20">
        <v>0.03</v>
      </c>
      <c r="K22" s="20">
        <v>3.5000000000000003E-2</v>
      </c>
      <c r="L22" s="20">
        <v>0.04</v>
      </c>
      <c r="M22" s="20">
        <v>4.4999999999999998E-2</v>
      </c>
      <c r="N22" s="21">
        <v>0.05</v>
      </c>
      <c r="O22" s="20">
        <v>5.5E-2</v>
      </c>
      <c r="P22" s="20">
        <v>0.06</v>
      </c>
      <c r="Q22" s="20">
        <v>6.5000000000000002E-2</v>
      </c>
      <c r="R22" s="20">
        <v>7.0000000000000007E-2</v>
      </c>
      <c r="S22" s="20">
        <v>7.4999999999999997E-2</v>
      </c>
      <c r="T22" s="20">
        <v>0.08</v>
      </c>
      <c r="U22" s="20">
        <v>8.5000000000000006E-2</v>
      </c>
      <c r="V22" s="20">
        <v>0.09</v>
      </c>
      <c r="W22" s="20">
        <v>9.5000000000000001E-2</v>
      </c>
      <c r="X22" s="20">
        <v>0.1</v>
      </c>
      <c r="Y22" s="4"/>
    </row>
    <row r="23" spans="1:25" ht="31" x14ac:dyDescent="0.7">
      <c r="A23" s="3"/>
      <c r="B23" s="3"/>
      <c r="C23" s="3"/>
      <c r="D23" s="7"/>
      <c r="E23" s="22" t="s">
        <v>3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4"/>
    </row>
    <row r="24" spans="1:25" x14ac:dyDescent="0.35">
      <c r="A24" s="1"/>
      <c r="B24" s="1"/>
      <c r="C24" s="1"/>
      <c r="D24" s="2"/>
      <c r="E24" s="1"/>
      <c r="F24" s="1"/>
      <c r="G24" s="1"/>
      <c r="H24" s="1"/>
      <c r="I24" s="1"/>
      <c r="J24" s="1"/>
      <c r="K24" s="1"/>
      <c r="L24" s="1"/>
      <c r="M24" s="1"/>
    </row>
    <row r="25" spans="1:25" x14ac:dyDescent="0.35">
      <c r="A25" s="1"/>
      <c r="B25" s="1"/>
      <c r="C25" s="1"/>
      <c r="D25" s="2"/>
      <c r="E25" s="1"/>
      <c r="F25" s="1"/>
      <c r="G25" s="1"/>
      <c r="H25" s="1"/>
      <c r="I25" s="1"/>
      <c r="J25" s="1"/>
      <c r="K25" s="1"/>
      <c r="L25" s="1"/>
      <c r="M25" s="1"/>
    </row>
    <row r="26" spans="1:25" x14ac:dyDescent="0.35">
      <c r="A26" s="1"/>
      <c r="B26" s="1"/>
      <c r="C26" s="1"/>
      <c r="D26" s="2"/>
      <c r="E26" s="1"/>
      <c r="F26" s="1"/>
      <c r="G26" s="1"/>
      <c r="H26" s="1"/>
      <c r="I26" s="1"/>
      <c r="J26" s="1"/>
      <c r="K26" s="1"/>
      <c r="L26" s="1"/>
      <c r="M26" s="1"/>
    </row>
    <row r="27" spans="1:25" x14ac:dyDescent="0.35">
      <c r="A27" s="1"/>
      <c r="B27" s="1"/>
      <c r="C27" s="1"/>
      <c r="D27" s="2"/>
      <c r="E27" s="1"/>
      <c r="F27" s="1"/>
      <c r="G27" s="1"/>
      <c r="H27" s="1"/>
      <c r="I27" s="1"/>
      <c r="J27" s="1"/>
      <c r="K27" s="1"/>
      <c r="L27" s="1"/>
      <c r="M27" s="1"/>
    </row>
    <row r="28" spans="1:25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25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25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25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25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</sheetData>
  <sheetProtection algorithmName="SHA-512" hashValue="4EvfrydpFowHvtu9UdhiLC8Lxnm2TzonTryasEurdz9e5yaUXCvlPx0hdmpV1PRfGsrYs6et10BUkdMwT2aBJQ==" saltValue="CGKZrooLqYxaSJj5FRQbuw==" spinCount="100000" sheet="1" objects="1" scenarios="1"/>
  <mergeCells count="2">
    <mergeCell ref="E23:X23"/>
    <mergeCell ref="E2:X2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nick.carr</dc:creator>
  <cp:lastModifiedBy>Nick Carr</cp:lastModifiedBy>
  <dcterms:created xsi:type="dcterms:W3CDTF">2022-04-27T03:17:18Z</dcterms:created>
  <dcterms:modified xsi:type="dcterms:W3CDTF">2024-02-11T22:57:12Z</dcterms:modified>
</cp:coreProperties>
</file>