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36371378-1505-42F9-AC5E-F574A973B7CF}" xr6:coauthVersionLast="47" xr6:coauthVersionMax="47" xr10:uidLastSave="{00000000-0000-0000-0000-000000000000}"/>
  <bookViews>
    <workbookView xWindow="4580" yWindow="4580" windowWidth="28800" windowHeight="15370" xr2:uid="{362F4012-E16C-43CA-A924-6A422F6634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" l="1"/>
  <c r="E10" i="1" l="1"/>
  <c r="C16" i="1" l="1"/>
  <c r="C9" i="1"/>
  <c r="C10" i="1" s="1"/>
  <c r="C17" i="1" l="1"/>
  <c r="C18" i="1" s="1"/>
  <c r="C19" i="1" s="1"/>
  <c r="F10" i="1" l="1"/>
  <c r="C20" i="1"/>
</calcChain>
</file>

<file path=xl/sharedStrings.xml><?xml version="1.0" encoding="utf-8"?>
<sst xmlns="http://schemas.openxmlformats.org/spreadsheetml/2006/main" count="16" uniqueCount="14">
  <si>
    <t>FIRE number</t>
  </si>
  <si>
    <t>Current savings</t>
  </si>
  <si>
    <t>Savings still needed</t>
  </si>
  <si>
    <t>Annual savings</t>
  </si>
  <si>
    <t>Years until FIRE</t>
  </si>
  <si>
    <t>FIRE date</t>
  </si>
  <si>
    <t>Today is</t>
  </si>
  <si>
    <t>Days until FIRE</t>
  </si>
  <si>
    <t>COUNTDOWN TIMER</t>
  </si>
  <si>
    <t>First day of countdown</t>
  </si>
  <si>
    <t>Work days remaining</t>
  </si>
  <si>
    <t>Expected investment returns (after inflation)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</si>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</sst>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164" formatCode="&quot;$&quot;#,##0"/>
    <numFmt numFmtId="165" formatCode="0\ &quot;days&quot;"/>
    <numFmt numFmtId="166" formatCode="General\ &quot;per week&quot;"/>
    <numFmt numFmtId="167" formatCode="0.0\ &quot;years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4">
    <xf numFmtId="0" fontId="0" fillId="0" borderId="0" xfId="0"/>
    <xf numFmtId="164" fontId="0" fillId="0" borderId="0" xfId="0" applyNumberFormat="1" applyAlignment="1" applyProtection="1">
      <alignment horizontal="center"/>
      <protection hidden="1"/>
    </xf>
    <xf numFmtId="14" fontId="0" fillId="3" borderId="0" xfId="0" applyNumberFormat="1" applyFill="1" applyAlignment="1" applyProtection="1">
      <alignment horizontal="center"/>
      <protection hidden="1"/>
    </xf>
    <xf numFmtId="165" fontId="1" fillId="3" borderId="0" xfId="0" applyNumberFormat="1" applyFont="1" applyFill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locked="0"/>
    </xf>
    <xf numFmtId="14" fontId="3" fillId="2" borderId="0" xfId="0" applyNumberFormat="1" applyFont="1" applyFill="1" applyAlignment="1" applyProtection="1">
      <alignment horizontal="center"/>
      <protection locked="0"/>
    </xf>
    <xf numFmtId="164" fontId="3" fillId="2" borderId="0" xfId="0" applyNumberFormat="1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hidden="1"/>
    </xf>
    <xf numFmtId="9" fontId="3" fillId="2" borderId="0" xfId="1" applyFont="1" applyFill="1" applyAlignment="1" applyProtection="1">
      <alignment horizontal="center"/>
      <protection locked="0"/>
    </xf>
    <xf numFmtId="167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1" fillId="3" borderId="0" xfId="0" applyFont="1" applyFill="1" applyAlignment="1" applyProtection="1">
      <alignment horizontal="center"/>
      <protection locked="0"/>
    </xf>
    <xf numFmtId="166" fontId="3" fillId="2" borderId="0" xfId="0" applyNumberFormat="1" applyFont="1" applyFill="1" applyAlignment="1" applyProtection="1">
      <alignment horizontal="center"/>
      <protection locked="0"/>
    </xf>
    <xf numFmtId="165" fontId="5" fillId="4" borderId="0" xfId="0" applyNumberFormat="1" applyFont="1" applyFill="1" applyProtection="1">
      <protection hidden="1"/>
    </xf>
    <xf numFmtId="14" fontId="2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  <xf numFmtId="8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1968500</xdr:colOff>
      <xdr:row>0</xdr:row>
      <xdr:rowOff>152400</xdr:rowOff>
    </xdr:from>
    <xdr:to>
      <xdr:col>4</xdr:col>
      <xdr:colOff>4229720</xdr:colOff>
      <xdr:row>4</xdr:row>
      <xdr:rowOff>83792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7348DD-ED3A-4982-A8BA-FF4930F7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3400" y="15240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D7494-E7F1-4E21-965F-49D686F0DEFE}">
  <dimension ref="B2:F21"/>
  <sheetViews>
    <sheetView tabSelected="1" workbookViewId="0">
      <selection activeCell="C7" sqref="C7"/>
    </sheetView>
  </sheetViews>
  <sheetFormatPr defaultRowHeight="14.5" x14ac:dyDescent="0.35"/>
  <cols>
    <col min="2" max="2" width="41.7265625" customWidth="1"/>
    <col min="3" max="3" width="47.54296875" bestFit="1" customWidth="1"/>
    <col min="5" max="5" width="88.54296875" bestFit="1" customWidth="1"/>
    <col min="6" max="6" width="62.26953125" bestFit="1" customWidth="1"/>
  </cols>
  <sheetData>
    <row r="2" spans="2:6" x14ac:dyDescent="0.35">
      <c r="B2" s="10" t="s">
        <v>11</v>
      </c>
      <c r="C2" s="8">
        <v>0.04</v>
      </c>
      <c r="D2" s="11"/>
      <c r="E2" s="11"/>
      <c r="F2" s="11"/>
    </row>
    <row r="3" spans="2:6" x14ac:dyDescent="0.35">
      <c r="B3" s="10"/>
      <c r="C3" s="4"/>
      <c r="D3" s="11"/>
      <c r="E3" s="11"/>
      <c r="F3" s="11"/>
    </row>
    <row r="4" spans="2:6" x14ac:dyDescent="0.35">
      <c r="B4" s="10" t="s">
        <v>9</v>
      </c>
      <c r="C4" s="5">
        <v>43374</v>
      </c>
      <c r="D4" s="11"/>
      <c r="E4" s="11"/>
      <c r="F4" s="11"/>
    </row>
    <row r="5" spans="2:6" x14ac:dyDescent="0.35">
      <c r="B5" s="10" t="s">
        <v>0</v>
      </c>
      <c r="C5" s="6">
        <v>800000</v>
      </c>
      <c r="D5" s="11"/>
      <c r="E5" s="11"/>
      <c r="F5" s="11"/>
    </row>
    <row r="6" spans="2:6" x14ac:dyDescent="0.35">
      <c r="B6" s="10" t="s">
        <v>1</v>
      </c>
      <c r="C6" s="6">
        <v>442000</v>
      </c>
      <c r="D6" s="11"/>
      <c r="E6" s="22" t="s">
        <v>12</v>
      </c>
      <c r="F6" s="11"/>
    </row>
    <row r="7" spans="2:6" x14ac:dyDescent="0.35">
      <c r="B7" s="10" t="s">
        <v>2</v>
      </c>
      <c r="C7" s="1">
        <f>C5-C6</f>
        <v>358000</v>
      </c>
      <c r="D7" s="11"/>
      <c r="E7" s="23" t="s">
        <v>13</v>
      </c>
      <c r="F7" s="11"/>
    </row>
    <row r="8" spans="2:6" x14ac:dyDescent="0.35">
      <c r="B8" s="10" t="s">
        <v>3</v>
      </c>
      <c r="C8" s="6">
        <v>45000</v>
      </c>
      <c r="D8" s="11"/>
      <c r="E8" s="11"/>
      <c r="F8" s="11"/>
    </row>
    <row r="9" spans="2:6" x14ac:dyDescent="0.35">
      <c r="B9" s="10" t="s">
        <v>4</v>
      </c>
      <c r="C9" s="9">
        <f>NPER(C2,-C8,-C6,C5)</f>
        <v>5.2462841142563201</v>
      </c>
      <c r="D9" s="11"/>
      <c r="E9" s="11"/>
      <c r="F9" s="11"/>
    </row>
    <row r="10" spans="2:6" ht="92" x14ac:dyDescent="2">
      <c r="B10" s="12" t="s">
        <v>5</v>
      </c>
      <c r="C10" s="18">
        <f>C4+((C9*365)+(C9/4))</f>
        <v>45290.205272732121</v>
      </c>
      <c r="D10" s="11"/>
      <c r="E10" s="13" t="str">
        <f>B18</f>
        <v>Days until FIRE</v>
      </c>
      <c r="F10" s="17">
        <f ca="1">C18</f>
        <v>-44.794727267879352</v>
      </c>
    </row>
    <row r="11" spans="2:6" x14ac:dyDescent="0.35">
      <c r="B11" s="10"/>
      <c r="C11" s="11"/>
      <c r="D11" s="11"/>
      <c r="E11" s="11"/>
      <c r="F11" s="11"/>
    </row>
    <row r="12" spans="2:6" x14ac:dyDescent="0.35">
      <c r="B12" s="10"/>
      <c r="C12" s="11"/>
      <c r="D12" s="11"/>
      <c r="E12" s="11"/>
      <c r="F12" s="11"/>
    </row>
    <row r="13" spans="2:6" x14ac:dyDescent="0.35">
      <c r="B13" s="10"/>
      <c r="C13" s="11"/>
      <c r="D13" s="11"/>
      <c r="E13" s="11"/>
      <c r="F13" s="11"/>
    </row>
    <row r="14" spans="2:6" x14ac:dyDescent="0.35">
      <c r="B14" s="11"/>
      <c r="C14" s="11"/>
      <c r="D14" s="11"/>
      <c r="E14" s="11"/>
      <c r="F14" s="11"/>
    </row>
    <row r="15" spans="2:6" ht="31" x14ac:dyDescent="0.7">
      <c r="B15" s="21" t="s">
        <v>8</v>
      </c>
      <c r="C15" s="21"/>
      <c r="D15" s="11"/>
      <c r="E15" s="11"/>
      <c r="F15" s="11"/>
    </row>
    <row r="16" spans="2:6" x14ac:dyDescent="0.35">
      <c r="B16" s="14" t="s">
        <v>6</v>
      </c>
      <c r="C16" s="2">
        <f ca="1">TODAY()</f>
        <v>45335</v>
      </c>
      <c r="D16" s="11"/>
      <c r="E16" s="11"/>
      <c r="F16" s="11"/>
    </row>
    <row r="17" spans="2:6" x14ac:dyDescent="0.35">
      <c r="B17" s="14" t="s">
        <v>5</v>
      </c>
      <c r="C17" s="2">
        <f>C10</f>
        <v>45290.205272732121</v>
      </c>
      <c r="D17" s="11"/>
      <c r="E17" s="11"/>
      <c r="F17" s="11"/>
    </row>
    <row r="18" spans="2:6" x14ac:dyDescent="0.35">
      <c r="B18" s="15" t="s">
        <v>7</v>
      </c>
      <c r="C18" s="3">
        <f ca="1">C17-C16</f>
        <v>-44.794727267879352</v>
      </c>
      <c r="D18" s="11"/>
      <c r="E18" s="11"/>
      <c r="F18" s="11"/>
    </row>
    <row r="19" spans="2:6" x14ac:dyDescent="0.35">
      <c r="B19" s="19" t="s">
        <v>4</v>
      </c>
      <c r="C19" s="20">
        <f ca="1">C18/365</f>
        <v>-0.12272528018597083</v>
      </c>
      <c r="D19" s="11"/>
      <c r="E19" s="11"/>
      <c r="F19" s="11"/>
    </row>
    <row r="20" spans="2:6" x14ac:dyDescent="0.35">
      <c r="B20" s="10" t="s">
        <v>10</v>
      </c>
      <c r="C20" s="7">
        <f ca="1">(C18/7)*B21</f>
        <v>-31.996233762770963</v>
      </c>
      <c r="D20" s="11"/>
      <c r="E20" s="11"/>
      <c r="F20" s="11"/>
    </row>
    <row r="21" spans="2:6" x14ac:dyDescent="0.35">
      <c r="B21" s="16">
        <v>5</v>
      </c>
      <c r="C21" s="11"/>
      <c r="D21" s="11"/>
      <c r="E21" s="11"/>
      <c r="F21" s="11"/>
    </row>
  </sheetData>
  <sheetProtection algorithmName="SHA-512" hashValue="swYoeLV+crXnYbTY0aL/3R7BzrQpR/gNLGMppY/ejEcD/eI9qPZH+YE2gJHB13Lx05yt1KWCVHGfxfGJzBsAOw==" saltValue="8GiB340xsIocSbQJ3oC/dg==" spinCount="100000" sheet="1" objects="1" scenarios="1"/>
  <mergeCells count="1">
    <mergeCell ref="B15:C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2018-03-18T21:27:07Z</dcterms:created>
  <dcterms:modified xsi:type="dcterms:W3CDTF">2024-02-13T02:45:50Z</dcterms:modified>
</cp:coreProperties>
</file>